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5621"/>
</workbook>
</file>

<file path=xl/calcChain.xml><?xml version="1.0" encoding="utf-8"?>
<calcChain xmlns="http://schemas.openxmlformats.org/spreadsheetml/2006/main">
  <c r="L16" i="1" l="1"/>
  <c r="L15" i="1"/>
  <c r="L14" i="1"/>
  <c r="L13" i="1"/>
  <c r="H3" i="1"/>
  <c r="G3" i="1"/>
  <c r="F3" i="1"/>
  <c r="K2" i="1"/>
  <c r="K8" i="1"/>
  <c r="K7" i="1"/>
  <c r="H13" i="1"/>
  <c r="J2" i="1"/>
  <c r="I2" i="1"/>
  <c r="H2" i="1"/>
  <c r="G2" i="1"/>
  <c r="F2" i="1"/>
</calcChain>
</file>

<file path=xl/sharedStrings.xml><?xml version="1.0" encoding="utf-8"?>
<sst xmlns="http://schemas.openxmlformats.org/spreadsheetml/2006/main" count="44" uniqueCount="34">
  <si>
    <t>advertising costs</t>
  </si>
  <si>
    <t>administrative salalies</t>
  </si>
  <si>
    <t>delivery -vehi dep</t>
  </si>
  <si>
    <t>DM</t>
  </si>
  <si>
    <t>DL</t>
  </si>
  <si>
    <t>S&amp;G,A</t>
  </si>
  <si>
    <t>factory repair and maintenance</t>
  </si>
  <si>
    <t>indirect labor</t>
  </si>
  <si>
    <t>seals revenue</t>
  </si>
  <si>
    <t>D M</t>
  </si>
  <si>
    <t>DL  (10000 H)</t>
  </si>
  <si>
    <t>machine hour</t>
  </si>
  <si>
    <t>machine hour / unit</t>
  </si>
  <si>
    <t>direct labor hour / unit</t>
  </si>
  <si>
    <t>direct material / unit</t>
  </si>
  <si>
    <t>calculate</t>
  </si>
  <si>
    <t>indirect material</t>
  </si>
  <si>
    <t>manuf- equipment dep-</t>
  </si>
  <si>
    <t>office rent</t>
  </si>
  <si>
    <t>presidents salary</t>
  </si>
  <si>
    <t>sales salary</t>
  </si>
  <si>
    <t>.O/H</t>
  </si>
  <si>
    <t>total</t>
  </si>
  <si>
    <t>Q1- ans</t>
  </si>
  <si>
    <t>total period costs</t>
  </si>
  <si>
    <t>Q2</t>
  </si>
  <si>
    <t>total o/h</t>
  </si>
  <si>
    <t>per M hour</t>
  </si>
  <si>
    <t>per unit</t>
  </si>
  <si>
    <t>Q3</t>
  </si>
  <si>
    <t>TMC /UNIT</t>
  </si>
  <si>
    <t>cost for400unit</t>
  </si>
  <si>
    <t>O/H</t>
  </si>
  <si>
    <t>TMC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</si>
</sst>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_);_(* \(#,##0\);_(* &quot;-&quot;??_);_(@_)"/>
    <numFmt numFmtId="170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readingOrder="2"/>
    </xf>
    <xf numFmtId="167" fontId="0" fillId="0" borderId="0" xfId="1" applyNumberFormat="1" applyFont="1"/>
    <xf numFmtId="167" fontId="0" fillId="0" borderId="0" xfId="0" applyNumberFormat="1"/>
    <xf numFmtId="167" fontId="2" fillId="0" borderId="1" xfId="1" applyNumberFormat="1" applyFont="1" applyBorder="1"/>
    <xf numFmtId="0" fontId="0" fillId="0" borderId="2" xfId="0" applyBorder="1"/>
    <xf numFmtId="167" fontId="0" fillId="0" borderId="2" xfId="0" applyNumberFormat="1" applyBorder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 readingOrder="2"/>
    </xf>
    <xf numFmtId="167" fontId="0" fillId="2" borderId="0" xfId="1" applyNumberFormat="1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67" fontId="0" fillId="2" borderId="0" xfId="0" applyNumberFormat="1" applyFill="1"/>
    <xf numFmtId="170" fontId="0" fillId="2" borderId="0" xfId="2" applyNumberFormat="1" applyFont="1" applyFill="1"/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167" fontId="0" fillId="3" borderId="0" xfId="0" applyNumberFormat="1" applyFill="1"/>
    <xf numFmtId="43" fontId="0" fillId="3" borderId="0" xfId="0" applyNumberFormat="1" applyFill="1"/>
    <xf numFmtId="0" fontId="0" fillId="3" borderId="0" xfId="0" applyFill="1"/>
    <xf numFmtId="0" fontId="0" fillId="4" borderId="0" xfId="0" applyFill="1"/>
    <xf numFmtId="167" fontId="0" fillId="4" borderId="0" xfId="0" applyNumberFormat="1" applyFill="1"/>
    <xf numFmtId="170" fontId="0" fillId="4" borderId="4" xfId="0" applyNumberFormat="1" applyFill="1" applyBorder="1"/>
    <xf numFmtId="167" fontId="0" fillId="2" borderId="4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K23" sqref="K23"/>
    </sheetView>
  </sheetViews>
  <sheetFormatPr defaultRowHeight="15" x14ac:dyDescent="0.25"/>
  <cols>
    <col min="1" max="1" width="29.140625" customWidth="1"/>
    <col min="2" max="2" width="14" customWidth="1"/>
    <col min="6" max="6" width="9.140625" customWidth="1"/>
    <col min="7" max="7" width="13.85546875" customWidth="1"/>
    <col min="8" max="8" width="11.5703125" bestFit="1" customWidth="1"/>
    <col min="10" max="10" width="9.42578125" customWidth="1"/>
    <col min="11" max="11" width="13.7109375" bestFit="1" customWidth="1"/>
    <col min="12" max="12" width="10" bestFit="1" customWidth="1"/>
  </cols>
  <sheetData>
    <row r="1" spans="1:12" x14ac:dyDescent="0.25">
      <c r="A1" s="1" t="s">
        <v>0</v>
      </c>
      <c r="B1" s="2">
        <v>18000</v>
      </c>
      <c r="F1" s="5" t="s">
        <v>3</v>
      </c>
      <c r="G1" s="5" t="s">
        <v>4</v>
      </c>
      <c r="H1" s="5" t="s">
        <v>21</v>
      </c>
      <c r="I1" s="5" t="s">
        <v>5</v>
      </c>
      <c r="J1" s="5" t="s">
        <v>22</v>
      </c>
      <c r="K1" s="15" t="s">
        <v>30</v>
      </c>
    </row>
    <row r="2" spans="1:12" x14ac:dyDescent="0.25">
      <c r="A2" t="s">
        <v>1</v>
      </c>
      <c r="B2" s="2">
        <v>39000</v>
      </c>
      <c r="F2" s="6">
        <f>B12</f>
        <v>140000</v>
      </c>
      <c r="G2" s="6">
        <f>B13</f>
        <v>250000</v>
      </c>
      <c r="H2" s="6">
        <f>B4+B5+B6+B7</f>
        <v>144000</v>
      </c>
      <c r="I2" s="6">
        <f>B1+B2+B3+B8+B9+B11</f>
        <v>363000</v>
      </c>
      <c r="J2" s="6">
        <f>F2+G2+H2+I2</f>
        <v>897000</v>
      </c>
      <c r="K2" s="16">
        <f>(F2+G2+H2)/2500</f>
        <v>213.6</v>
      </c>
    </row>
    <row r="3" spans="1:12" x14ac:dyDescent="0.25">
      <c r="A3" t="s">
        <v>2</v>
      </c>
      <c r="B3" s="2">
        <v>12000</v>
      </c>
      <c r="F3" s="17">
        <f>F2/2500</f>
        <v>56</v>
      </c>
      <c r="G3" s="17">
        <f>G2/2500</f>
        <v>100</v>
      </c>
      <c r="H3" s="18">
        <f>H2/2500</f>
        <v>57.6</v>
      </c>
      <c r="I3" s="19"/>
      <c r="J3" s="19"/>
      <c r="K3" s="19" t="s">
        <v>28</v>
      </c>
    </row>
    <row r="4" spans="1:12" x14ac:dyDescent="0.25">
      <c r="A4" t="s">
        <v>6</v>
      </c>
      <c r="B4" s="2">
        <v>55000</v>
      </c>
    </row>
    <row r="5" spans="1:12" x14ac:dyDescent="0.25">
      <c r="A5" t="s">
        <v>7</v>
      </c>
      <c r="B5" s="2">
        <v>48000</v>
      </c>
      <c r="F5" s="8" t="s">
        <v>23</v>
      </c>
      <c r="G5" s="8"/>
      <c r="H5" s="8"/>
      <c r="J5" s="8" t="s">
        <v>25</v>
      </c>
      <c r="K5" s="8"/>
    </row>
    <row r="6" spans="1:12" x14ac:dyDescent="0.25">
      <c r="A6" t="s">
        <v>16</v>
      </c>
      <c r="B6" s="2">
        <v>23000</v>
      </c>
      <c r="F6" s="9" t="s">
        <v>0</v>
      </c>
      <c r="G6" s="9"/>
      <c r="H6" s="10">
        <v>18000</v>
      </c>
      <c r="J6" s="8" t="s">
        <v>26</v>
      </c>
      <c r="K6" s="14">
        <v>144000</v>
      </c>
    </row>
    <row r="7" spans="1:12" x14ac:dyDescent="0.25">
      <c r="A7" t="s">
        <v>17</v>
      </c>
      <c r="B7" s="2">
        <v>18000</v>
      </c>
      <c r="F7" s="11" t="s">
        <v>1</v>
      </c>
      <c r="G7" s="11"/>
      <c r="H7" s="10">
        <v>39000</v>
      </c>
      <c r="J7" s="8" t="s">
        <v>27</v>
      </c>
      <c r="K7" s="14">
        <f>K6/B14</f>
        <v>90</v>
      </c>
    </row>
    <row r="8" spans="1:12" x14ac:dyDescent="0.25">
      <c r="A8" t="s">
        <v>18</v>
      </c>
      <c r="B8" s="2">
        <v>24000</v>
      </c>
      <c r="F8" s="11" t="s">
        <v>2</v>
      </c>
      <c r="G8" s="11"/>
      <c r="H8" s="10">
        <v>12000</v>
      </c>
      <c r="J8" s="8" t="s">
        <v>28</v>
      </c>
      <c r="K8" s="14">
        <f>B15*K7</f>
        <v>360</v>
      </c>
    </row>
    <row r="9" spans="1:12" x14ac:dyDescent="0.25">
      <c r="A9" t="s">
        <v>19</v>
      </c>
      <c r="B9" s="2">
        <v>150000</v>
      </c>
      <c r="F9" s="11" t="s">
        <v>6</v>
      </c>
      <c r="G9" s="11"/>
      <c r="H9" s="10">
        <v>55000</v>
      </c>
    </row>
    <row r="10" spans="1:12" x14ac:dyDescent="0.25">
      <c r="A10" t="s">
        <v>8</v>
      </c>
      <c r="B10" s="2">
        <v>1000000</v>
      </c>
      <c r="F10" s="8" t="s">
        <v>18</v>
      </c>
      <c r="G10" s="10"/>
      <c r="H10" s="10">
        <v>24000</v>
      </c>
    </row>
    <row r="11" spans="1:12" x14ac:dyDescent="0.25">
      <c r="A11" t="s">
        <v>20</v>
      </c>
      <c r="B11" s="2">
        <v>120000</v>
      </c>
      <c r="F11" s="8" t="s">
        <v>19</v>
      </c>
      <c r="G11" s="10"/>
      <c r="H11" s="10">
        <v>150000</v>
      </c>
      <c r="J11" s="8" t="s">
        <v>29</v>
      </c>
    </row>
    <row r="12" spans="1:12" x14ac:dyDescent="0.25">
      <c r="A12" t="s">
        <v>9</v>
      </c>
      <c r="B12" s="2">
        <v>140000</v>
      </c>
      <c r="F12" s="8" t="s">
        <v>20</v>
      </c>
      <c r="G12" s="10"/>
      <c r="H12" s="23">
        <v>120000</v>
      </c>
      <c r="J12" s="8" t="s">
        <v>31</v>
      </c>
      <c r="K12" s="20"/>
      <c r="L12" s="20"/>
    </row>
    <row r="13" spans="1:12" x14ac:dyDescent="0.25">
      <c r="A13" t="s">
        <v>10</v>
      </c>
      <c r="B13" s="2">
        <v>250000</v>
      </c>
      <c r="F13" s="12" t="s">
        <v>24</v>
      </c>
      <c r="G13" s="12"/>
      <c r="H13" s="13">
        <f>SUM(H6:H12)</f>
        <v>418000</v>
      </c>
      <c r="K13" s="20" t="s">
        <v>3</v>
      </c>
      <c r="L13" s="21">
        <f>F3*400</f>
        <v>22400</v>
      </c>
    </row>
    <row r="14" spans="1:12" x14ac:dyDescent="0.25">
      <c r="A14" t="s">
        <v>11</v>
      </c>
      <c r="B14" s="2">
        <v>1600</v>
      </c>
      <c r="F14" s="12"/>
      <c r="G14" s="12"/>
      <c r="H14" s="8"/>
      <c r="K14" s="20" t="s">
        <v>4</v>
      </c>
      <c r="L14" s="21">
        <f>G3*400</f>
        <v>40000</v>
      </c>
    </row>
    <row r="15" spans="1:12" x14ac:dyDescent="0.25">
      <c r="A15" t="s">
        <v>12</v>
      </c>
      <c r="B15" s="2">
        <v>4</v>
      </c>
      <c r="F15" s="7"/>
      <c r="G15" s="7"/>
      <c r="K15" s="20" t="s">
        <v>32</v>
      </c>
      <c r="L15" s="22">
        <f>400*K8</f>
        <v>144000</v>
      </c>
    </row>
    <row r="16" spans="1:12" x14ac:dyDescent="0.25">
      <c r="A16" t="s">
        <v>13</v>
      </c>
      <c r="B16" s="2">
        <v>4</v>
      </c>
      <c r="K16" s="20" t="s">
        <v>33</v>
      </c>
      <c r="L16" s="21">
        <f>SUM(L13:L15)</f>
        <v>206400</v>
      </c>
    </row>
    <row r="17" spans="1:3" ht="15.75" thickBot="1" x14ac:dyDescent="0.3">
      <c r="A17" t="s">
        <v>14</v>
      </c>
      <c r="B17" s="4">
        <v>56</v>
      </c>
      <c r="C17" s="3" t="s">
        <v>15</v>
      </c>
    </row>
    <row r="18" spans="1:3" x14ac:dyDescent="0.25">
      <c r="B18" s="2"/>
    </row>
    <row r="19" spans="1:3" x14ac:dyDescent="0.25">
      <c r="B19" s="2">
        <v>400</v>
      </c>
    </row>
    <row r="20" spans="1:3" x14ac:dyDescent="0.25">
      <c r="B20" s="2">
        <v>375</v>
      </c>
    </row>
    <row r="21" spans="1:3" x14ac:dyDescent="0.25">
      <c r="B21" s="2"/>
    </row>
    <row r="22" spans="1:3" x14ac:dyDescent="0.25">
      <c r="B22" s="2"/>
    </row>
    <row r="23" spans="1:3" x14ac:dyDescent="0.25">
      <c r="B23" s="2"/>
    </row>
    <row r="24" spans="1:3" x14ac:dyDescent="0.25">
      <c r="B24" s="2"/>
    </row>
  </sheetData>
  <mergeCells count="7">
    <mergeCell ref="F6:G6"/>
    <mergeCell ref="F7:G7"/>
    <mergeCell ref="F8:G8"/>
    <mergeCell ref="F9:G9"/>
    <mergeCell ref="F15:G15"/>
    <mergeCell ref="F13:G13"/>
    <mergeCell ref="F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2019-09-09T19:46:36Z</dcterms:modified>
</cp:coreProperties>
</file>